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H32" i="1"/>
  <c r="G32" i="1"/>
  <c r="D31" i="1"/>
  <c r="G31" i="1" s="1"/>
  <c r="H31" i="1" s="1"/>
  <c r="G30" i="1"/>
  <c r="H30" i="1" s="1"/>
  <c r="G29" i="1"/>
  <c r="H29" i="1" s="1"/>
  <c r="D29" i="1"/>
  <c r="D28" i="1"/>
  <c r="G28" i="1" s="1"/>
  <c r="H28" i="1" s="1"/>
  <c r="G27" i="1"/>
  <c r="H27" i="1" s="1"/>
  <c r="D27" i="1"/>
  <c r="D26" i="1"/>
  <c r="G26" i="1" s="1"/>
  <c r="H26" i="1" s="1"/>
  <c r="F24" i="1"/>
  <c r="E24" i="1"/>
  <c r="K22" i="1"/>
  <c r="G22" i="1"/>
  <c r="H22" i="1" s="1"/>
  <c r="D22" i="1"/>
  <c r="K21" i="1"/>
  <c r="G21" i="1"/>
  <c r="H21" i="1" s="1"/>
  <c r="D21" i="1"/>
  <c r="K20" i="1"/>
  <c r="G20" i="1"/>
  <c r="H20" i="1" s="1"/>
  <c r="D20" i="1"/>
  <c r="K19" i="1"/>
  <c r="G19" i="1"/>
  <c r="H19" i="1" s="1"/>
  <c r="D19" i="1"/>
  <c r="K18" i="1"/>
  <c r="G18" i="1"/>
  <c r="H18" i="1" s="1"/>
  <c r="D18" i="1"/>
  <c r="K17" i="1"/>
  <c r="G17" i="1"/>
  <c r="H17" i="1" s="1"/>
  <c r="D17" i="1"/>
  <c r="K16" i="1"/>
  <c r="G16" i="1"/>
  <c r="H16" i="1" s="1"/>
  <c r="D16" i="1"/>
  <c r="F14" i="1"/>
  <c r="F12" i="1" s="1"/>
  <c r="E14" i="1"/>
  <c r="D14" i="1"/>
  <c r="G14" i="1" s="1"/>
  <c r="H14" i="1" s="1"/>
  <c r="E12" i="1"/>
  <c r="K34" i="1" l="1"/>
  <c r="H34" i="1"/>
  <c r="D24" i="1"/>
  <c r="G24" i="1" s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<sst xmlns="http://schemas.openxmlformats.org/spreadsheetml/2006/main" count="35" uniqueCount="34">
  <si>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</si>
  <si>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2016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</si>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</sst>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</xdr:col>
      <xdr:colOff>1828800</xdr:colOff>
      <xdr:row>41</xdr:row>
      <xdr:rowOff>9524</xdr:rowOff>
    </xdr:to>
    <xdr:sp macro="" textlink="">
      <xdr:nvSpPr>
        <xdr:cNvPr id="2" name="1 CuadroTexto"/>
        <xdr:cNvSpPr txBox="1"/>
      </xdr:nvSpPr>
      <xdr:spPr>
        <a:xfrm>
          <a:off x="85725" y="697230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847720</xdr:colOff>
      <xdr:row>39</xdr:row>
      <xdr:rowOff>73812</xdr:rowOff>
    </xdr:from>
    <xdr:to>
      <xdr:col>7</xdr:col>
      <xdr:colOff>1164419</xdr:colOff>
      <xdr:row>41</xdr:row>
      <xdr:rowOff>83336</xdr:rowOff>
    </xdr:to>
    <xdr:sp macro="" textlink="">
      <xdr:nvSpPr>
        <xdr:cNvPr id="3" name="2 CuadroTexto"/>
        <xdr:cNvSpPr txBox="1"/>
      </xdr:nvSpPr>
      <xdr:spPr>
        <a:xfrm>
          <a:off x="8420095" y="70461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2DO.%20TRIM.16/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6">
          <cell r="D16">
            <v>53717283.759999998</v>
          </cell>
          <cell r="E16">
            <v>29305691.579999998</v>
          </cell>
        </row>
        <row r="17">
          <cell r="D17">
            <v>17273.599999999999</v>
          </cell>
          <cell r="E17">
            <v>5898.06</v>
          </cell>
        </row>
        <row r="18">
          <cell r="D18">
            <v>3863885.9</v>
          </cell>
          <cell r="E18">
            <v>3317129.64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1608580.21</v>
          </cell>
        </row>
        <row r="32">
          <cell r="E32">
            <v>378298.88</v>
          </cell>
        </row>
        <row r="34">
          <cell r="E34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zoomScaleNormal="85" workbookViewId="0">
      <selection activeCell="D30" sqref="D30:D3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34619010.129999995</v>
      </c>
      <c r="E12" s="31">
        <f>+E14+E24</f>
        <v>102950123.25999999</v>
      </c>
      <c r="F12" s="31">
        <f>+F14+F24</f>
        <v>71384785.769999996</v>
      </c>
      <c r="G12" s="32">
        <f>D12+E12-F12</f>
        <v>66184347.61999999</v>
      </c>
      <c r="H12" s="32">
        <f>(G12-D12)</f>
        <v>31565337.489999995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32628719.279999997</v>
      </c>
      <c r="E14" s="37">
        <f>SUM(E16:E22)</f>
        <v>94759833.329999998</v>
      </c>
      <c r="F14" s="37">
        <f>SUM(F16:F22)</f>
        <v>69790109.349999994</v>
      </c>
      <c r="G14" s="32">
        <f>D14+E14-F14</f>
        <v>57598443.260000005</v>
      </c>
      <c r="H14" s="32">
        <f>(G14-D14)</f>
        <v>24969723.980000008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f>+[1]ESF!E16</f>
        <v>29305691.579999998</v>
      </c>
      <c r="E16" s="45">
        <v>81074088.060000002</v>
      </c>
      <c r="F16" s="45">
        <v>56662495.880000003</v>
      </c>
      <c r="G16" s="46">
        <f>D16+E16-F16</f>
        <v>53717283.759999998</v>
      </c>
      <c r="H16" s="46">
        <f>(G16-D16)</f>
        <v>24411592.18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f>+[1]ESF!E17</f>
        <v>5898.06</v>
      </c>
      <c r="E17" s="45">
        <v>8684728.0800000001</v>
      </c>
      <c r="F17" s="45">
        <v>8673352.5399999991</v>
      </c>
      <c r="G17" s="46">
        <f>D17+E17-F17</f>
        <v>17273.60000000149</v>
      </c>
      <c r="H17" s="46">
        <f>G17-D17</f>
        <v>11375.540000001489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f>+[1]ESF!E18</f>
        <v>3317129.64</v>
      </c>
      <c r="E18" s="45">
        <v>5001017.1900000004</v>
      </c>
      <c r="F18" s="45">
        <v>4454260.93</v>
      </c>
      <c r="G18" s="46">
        <f>D18+E18-F18</f>
        <v>3863885.9000000004</v>
      </c>
      <c r="H18" s="46">
        <f>G18-D18</f>
        <v>546756.26000000024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5">
        <f>+[1]ESF!E19</f>
        <v>0</v>
      </c>
      <c r="E19" s="45">
        <v>0</v>
      </c>
      <c r="F19" s="45">
        <v>0</v>
      </c>
      <c r="G19" s="47">
        <f t="shared" ref="G19:G22" si="0">+D19+E19-F19</f>
        <v>0</v>
      </c>
      <c r="H19" s="47">
        <f t="shared" ref="H19:H21" si="1"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5">
        <f>+[1]ESF!E20</f>
        <v>0</v>
      </c>
      <c r="E20" s="45">
        <v>0</v>
      </c>
      <c r="F20" s="45">
        <v>0</v>
      </c>
      <c r="G20" s="47">
        <f t="shared" si="0"/>
        <v>0</v>
      </c>
      <c r="H20" s="47">
        <f t="shared" si="1"/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5">
        <f>+[1]ESF!E21</f>
        <v>0</v>
      </c>
      <c r="E21" s="45">
        <v>0</v>
      </c>
      <c r="F21" s="45">
        <v>0</v>
      </c>
      <c r="G21" s="47">
        <f t="shared" si="0"/>
        <v>0</v>
      </c>
      <c r="H21" s="47">
        <f t="shared" si="1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5">
        <f>+[1]ESF!E22</f>
        <v>0</v>
      </c>
      <c r="E22" s="45">
        <v>0</v>
      </c>
      <c r="F22" s="45">
        <v>0</v>
      </c>
      <c r="G22" s="47">
        <f t="shared" si="0"/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SUM(D26:D34)</f>
        <v>1990290.8499999999</v>
      </c>
      <c r="E24" s="37">
        <f>SUM(E26:E34)</f>
        <v>8190289.9299999997</v>
      </c>
      <c r="F24" s="37">
        <f>SUM(F26:F34)</f>
        <v>1594676.42</v>
      </c>
      <c r="G24" s="32">
        <f>D24+E24-F24</f>
        <v>8585904.3599999994</v>
      </c>
      <c r="H24" s="32">
        <f>-(-G24+D24)</f>
        <v>6595613.5099999998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5">
        <f>+[1]ESF!E29</f>
        <v>0</v>
      </c>
      <c r="E26" s="45">
        <v>0</v>
      </c>
      <c r="F26" s="45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5">
        <f>+[1]ESF!E30</f>
        <v>0</v>
      </c>
      <c r="E27" s="45">
        <v>0</v>
      </c>
      <c r="F27" s="45">
        <v>0</v>
      </c>
      <c r="G27" s="47">
        <f t="shared" ref="G27:G34" si="2">+D27+E27-F27</f>
        <v>0</v>
      </c>
      <c r="H27" s="47">
        <f t="shared" ref="H27:H34" si="3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f>+[1]ESF!E31</f>
        <v>1608580.21</v>
      </c>
      <c r="E28" s="45">
        <v>5204833.62</v>
      </c>
      <c r="F28" s="45">
        <v>1243609.7</v>
      </c>
      <c r="G28" s="46">
        <f>D28+E28-F28</f>
        <v>5569804.1299999999</v>
      </c>
      <c r="H28" s="47">
        <f t="shared" si="3"/>
        <v>3961223.92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f>+[1]ESF!E32</f>
        <v>378298.88</v>
      </c>
      <c r="E29" s="45">
        <v>2985456.31</v>
      </c>
      <c r="F29" s="45">
        <v>347655</v>
      </c>
      <c r="G29" s="46">
        <f>D29+E29-F29</f>
        <v>3016100.19</v>
      </c>
      <c r="H29" s="47">
        <f t="shared" si="3"/>
        <v>2637801.31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5">
        <v>0</v>
      </c>
      <c r="F30" s="45">
        <v>0</v>
      </c>
      <c r="G30" s="47">
        <f t="shared" si="2"/>
        <v>0</v>
      </c>
      <c r="H30" s="47">
        <f t="shared" si="3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f>+[1]ESF!E34</f>
        <v>0</v>
      </c>
      <c r="E31" s="45">
        <v>0</v>
      </c>
      <c r="F31" s="45">
        <v>0</v>
      </c>
      <c r="G31" s="47">
        <f t="shared" si="2"/>
        <v>0</v>
      </c>
      <c r="H31" s="47">
        <f t="shared" si="3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3411.76</v>
      </c>
      <c r="E32" s="45">
        <v>0</v>
      </c>
      <c r="F32" s="45">
        <v>3411.72</v>
      </c>
      <c r="G32" s="46">
        <f>D32+E32-F32</f>
        <v>4.0000000000418368E-2</v>
      </c>
      <c r="H32" s="45">
        <f>-(G32-D32)</f>
        <v>3411.72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5">
        <f>+[1]ESF!E36</f>
        <v>0</v>
      </c>
      <c r="E33" s="45">
        <v>0</v>
      </c>
      <c r="F33" s="45">
        <v>0</v>
      </c>
      <c r="G33" s="47">
        <f t="shared" si="2"/>
        <v>0</v>
      </c>
      <c r="H33" s="47">
        <f t="shared" si="3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5">
        <f>+[1]ESF!E37</f>
        <v>0</v>
      </c>
      <c r="E34" s="45">
        <v>0</v>
      </c>
      <c r="F34" s="45">
        <v>0</v>
      </c>
      <c r="G34" s="47">
        <f t="shared" si="2"/>
        <v>0</v>
      </c>
      <c r="H34" s="47">
        <f t="shared" si="3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0"/>
      <c r="E35" s="51"/>
      <c r="F35" s="51"/>
      <c r="G35" s="51"/>
      <c r="H35" s="51"/>
      <c r="I35" s="43"/>
      <c r="K35" s="39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5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/>
      <c r="C41" s="66"/>
      <c r="D41" s="67"/>
      <c r="E41" s="66"/>
      <c r="F41" s="66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/>
      <c r="C42" s="70"/>
      <c r="D42" s="71"/>
      <c r="E42" s="70"/>
      <c r="F42" s="70"/>
      <c r="G42" s="68"/>
      <c r="H42" s="68"/>
      <c r="I42" s="69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  <c r="H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2018-04-19T20:58:46Z</dcterms:created>
  <dcterms:modified xsi:type="dcterms:W3CDTF">2018-04-19T20:59:07Z</dcterms:modified>
</cp:coreProperties>
</file>